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645"/>
  </bookViews>
  <sheets>
    <sheet name="FAK-YO-KONS. sonuç açıklama" sheetId="2" r:id="rId1"/>
  </sheets>
  <externalReferences>
    <externalReference r:id="rId2"/>
  </externalReferences>
  <definedNames>
    <definedName name="_xlnm.Print_Area" localSheetId="0">'FAK-YO-KONS. sonuç açıklama'!$A$1:$L$35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 i="2" l="1"/>
  <c r="J28" i="2"/>
  <c r="J15" i="2"/>
  <c r="J31" i="2"/>
  <c r="J20" i="2"/>
  <c r="J22" i="2"/>
  <c r="J17" i="2"/>
  <c r="J25" i="2"/>
  <c r="J32" i="2"/>
  <c r="J33" i="2"/>
  <c r="J34" i="2"/>
  <c r="H20" i="2" l="1"/>
  <c r="H22" i="2"/>
  <c r="H17" i="2"/>
  <c r="H25" i="2"/>
  <c r="H32" i="2"/>
  <c r="H33" i="2"/>
  <c r="H34" i="2"/>
  <c r="H31" i="2"/>
  <c r="H15" i="2"/>
  <c r="H28" i="2"/>
  <c r="H24" i="2"/>
  <c r="E14" i="2" l="1"/>
  <c r="E16" i="2"/>
  <c r="E23" i="2"/>
  <c r="E18" i="2"/>
  <c r="E27" i="2"/>
  <c r="E21" i="2"/>
  <c r="E30" i="2"/>
  <c r="E29" i="2"/>
  <c r="E19" i="2"/>
  <c r="E26" i="2"/>
  <c r="E24" i="2"/>
  <c r="F24" i="2" s="1"/>
  <c r="E28" i="2"/>
  <c r="F28" i="2" s="1"/>
  <c r="E15" i="2"/>
  <c r="F15" i="2" s="1"/>
  <c r="E31" i="2"/>
  <c r="F31" i="2" s="1"/>
  <c r="E20" i="2"/>
  <c r="F20" i="2" s="1"/>
  <c r="E22" i="2"/>
  <c r="F22" i="2" s="1"/>
  <c r="E17" i="2"/>
  <c r="F17" i="2" s="1"/>
  <c r="E25" i="2"/>
  <c r="F25" i="2" s="1"/>
  <c r="E32" i="2"/>
  <c r="F32" i="2" s="1"/>
  <c r="E33" i="2"/>
  <c r="F33" i="2" s="1"/>
  <c r="E34" i="2"/>
  <c r="F34" i="2" s="1"/>
  <c r="C14" i="2"/>
  <c r="C16" i="2"/>
  <c r="C23" i="2"/>
  <c r="C18" i="2"/>
  <c r="C27" i="2"/>
  <c r="C21" i="2"/>
  <c r="C30" i="2"/>
  <c r="C29" i="2"/>
  <c r="C19" i="2"/>
  <c r="C26" i="2"/>
  <c r="C24" i="2"/>
  <c r="D24" i="2" s="1"/>
  <c r="C28" i="2"/>
  <c r="D28" i="2" s="1"/>
  <c r="C15" i="2"/>
  <c r="D15" i="2" s="1"/>
  <c r="C31" i="2"/>
  <c r="D31" i="2" s="1"/>
  <c r="C20" i="2"/>
  <c r="D20" i="2" s="1"/>
  <c r="C22" i="2"/>
  <c r="D22" i="2" s="1"/>
  <c r="C17" i="2"/>
  <c r="D17" i="2" s="1"/>
  <c r="C25" i="2"/>
  <c r="D25" i="2" s="1"/>
  <c r="C32" i="2"/>
  <c r="D32" i="2" s="1"/>
  <c r="C33" i="2"/>
  <c r="D33" i="2" s="1"/>
  <c r="C34" i="2"/>
  <c r="D34" i="2" s="1"/>
  <c r="K17" i="2" l="1"/>
  <c r="K15" i="2"/>
  <c r="K32" i="2"/>
  <c r="K20" i="2"/>
  <c r="K24" i="2"/>
  <c r="K22" i="2"/>
  <c r="K25" i="2"/>
  <c r="K31" i="2"/>
  <c r="K33" i="2"/>
  <c r="K28" i="2"/>
  <c r="J23" i="2"/>
  <c r="J18" i="2"/>
  <c r="J27" i="2"/>
  <c r="J21" i="2"/>
  <c r="J30" i="2"/>
  <c r="J29" i="2"/>
  <c r="J19" i="2"/>
  <c r="J26" i="2"/>
  <c r="K34" i="2"/>
  <c r="J16" i="2"/>
  <c r="H23" i="2"/>
  <c r="H18" i="2"/>
  <c r="H27" i="2"/>
  <c r="H21" i="2"/>
  <c r="H30" i="2"/>
  <c r="H29" i="2"/>
  <c r="H19" i="2"/>
  <c r="H26" i="2"/>
  <c r="H16" i="2"/>
  <c r="F23" i="2"/>
  <c r="F18" i="2"/>
  <c r="F27" i="2"/>
  <c r="F21" i="2"/>
  <c r="F30" i="2"/>
  <c r="F29" i="2"/>
  <c r="F19" i="2"/>
  <c r="F26" i="2"/>
  <c r="F16" i="2"/>
  <c r="D23" i="2"/>
  <c r="D18" i="2"/>
  <c r="D27" i="2"/>
  <c r="D21" i="2"/>
  <c r="D30" i="2"/>
  <c r="D29" i="2"/>
  <c r="D19" i="2"/>
  <c r="D26" i="2"/>
  <c r="D16" i="2"/>
  <c r="K29" i="2" l="1"/>
  <c r="K18" i="2"/>
  <c r="K30" i="2"/>
  <c r="K23" i="2"/>
  <c r="K16" i="2"/>
  <c r="K26" i="2"/>
  <c r="K19" i="2"/>
  <c r="K21" i="2"/>
  <c r="K27" i="2"/>
</calcChain>
</file>

<file path=xl/sharedStrings.xml><?xml version="1.0" encoding="utf-8"?>
<sst xmlns="http://schemas.openxmlformats.org/spreadsheetml/2006/main" count="74" uniqueCount="55">
  <si>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</si>
  <si>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</si>
  <si>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</si>
  <si>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</si>
  <si>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</si>
  <si>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</si>
  <si>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</si>
  <si>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</si>
  <si>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</si>
  <si>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</si>
  <si>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</si>
  <si>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</si>
  <si>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</si>
  <si>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</si>
  <si>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PUAN</t>
  </si>
  <si>
    <t>Birim Adı</t>
  </si>
  <si>
    <t>SIRA NO</t>
  </si>
  <si>
    <t>AD SOYAD</t>
  </si>
  <si>
    <t>LİSAN MEZ. NOTU</t>
  </si>
  <si>
    <t>LİSAN MEZ. NOTU (%30)</t>
  </si>
  <si>
    <t>SINAV</t>
  </si>
  <si>
    <t>ALES
 (% 30)</t>
  </si>
  <si>
    <t>YDS
(% 10)</t>
  </si>
  <si>
    <t xml:space="preserve">SINAV (%30) </t>
  </si>
  <si>
    <t>YERLEŞTİRME SONUCU</t>
  </si>
  <si>
    <t>SAĞLIK BİLİMLERİ FAKÜLTESİ</t>
  </si>
  <si>
    <t>ARAŞTIRMA GÖREVLİSİ KADROSU YERLEŞTİRME SONUÇLARI</t>
  </si>
  <si>
    <t>İLAN NO: 30639/RG İLAN TARİHİ :28.12.2018</t>
  </si>
  <si>
    <t>SOSYAL HİZMET</t>
  </si>
  <si>
    <t>ARAŞTIRMA GÖREVLİSİ</t>
  </si>
  <si>
    <t>BETÜL KÜBRA DOĞAN</t>
  </si>
  <si>
    <t>İSMAİL ORBAY</t>
  </si>
  <si>
    <t>HASAN BASRİ AKKANAT</t>
  </si>
  <si>
    <t>AYŞE NUR TURGUT</t>
  </si>
  <si>
    <t>SERHAT KAYGUSUZ</t>
  </si>
  <si>
    <t>ÜMRAN ALTUNDAL</t>
  </si>
  <si>
    <t>ŞEYDA AYVAZ</t>
  </si>
  <si>
    <t>SEMİH ÖZTÜRK</t>
  </si>
  <si>
    <t>RIDVAN TEMİZ</t>
  </si>
  <si>
    <t>ELİF ÇELİKTAŞ</t>
  </si>
  <si>
    <t>KAĞAN MERT DEMİREL</t>
  </si>
  <si>
    <t>AYŞE NUR PEKASIL</t>
  </si>
  <si>
    <t>EBRU KÜÇÜKDÜVEYKİ</t>
  </si>
  <si>
    <t>GİZEM AKOĞLU</t>
  </si>
  <si>
    <t>ÖZGE SİLAV</t>
  </si>
  <si>
    <t>BÜŞRA HAZAL ÜNAL</t>
  </si>
  <si>
    <t>UMUT SOLMAZ</t>
  </si>
  <si>
    <t>RABİA RUVEYDA ELMALI</t>
  </si>
  <si>
    <t>HAMZA AYDEMİR</t>
  </si>
  <si>
    <t>MEHMET BİLGE</t>
  </si>
  <si>
    <t>KAZANDI</t>
  </si>
  <si>
    <t>YEDEK</t>
  </si>
  <si>
    <t>KAZANAMADI</t>
  </si>
  <si>
    <t>SINAVA GİRMEDİ</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</si>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</sst>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2"/>
      <color rgb="FFFF0000"/>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cellStyleXfs>
  <cellXfs count="25">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0" fontId="8" fillId="3" borderId="1" xfId="1" applyFont="1" applyFill="1" applyBorder="1" applyAlignment="1">
      <alignment horizontal="center"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xf numFmtId="0" fontId="3" fillId="0" borderId="1" xfId="1" applyFont="1" applyBorder="1" applyAlignment="1">
      <alignment horizontal="center" vertical="center" wrapText="1"/>
    </xf>
    <xf numFmtId="0" fontId="2" fillId="0" borderId="0" xfId="1" applyFont="1" applyAlignment="1">
      <alignment horizontal="center"/>
    </xf>
    <xf numFmtId="0" fontId="7" fillId="0" borderId="2" xfId="1" applyFont="1" applyFill="1" applyBorder="1" applyAlignment="1">
      <alignment horizontal="center" vertical="center" wrapText="1"/>
    </xf>
  </cellXfs>
  <cellStyles count="2">
    <cellStyle name="Normal" xfId="0" builtinId="0"/>
    <cellStyle name="Normal 2" xfId="1"/>
  </cellStyles>
  <dxfs count="5">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304;mi%20Pc\Desktop\kesin\kesin%20ar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K-YO-KONS. ÖNDEĞ. HESAPLAMA"/>
    </sheetNames>
    <sheetDataSet>
      <sheetData sheetId="0">
        <row r="14">
          <cell r="C14" t="str">
            <v>ALES
PUANI</v>
          </cell>
          <cell r="E14" t="str">
            <v>YDS PUANI</v>
          </cell>
        </row>
        <row r="15">
          <cell r="C15">
            <v>82.73</v>
          </cell>
          <cell r="E15">
            <v>92.5</v>
          </cell>
        </row>
        <row r="16">
          <cell r="C16">
            <v>85.74</v>
          </cell>
          <cell r="E16">
            <v>85</v>
          </cell>
        </row>
        <row r="17">
          <cell r="C17">
            <v>86.49</v>
          </cell>
          <cell r="E17">
            <v>83.75</v>
          </cell>
        </row>
        <row r="18">
          <cell r="C18">
            <v>80.040000000000006</v>
          </cell>
          <cell r="E18">
            <v>91.25</v>
          </cell>
        </row>
        <row r="19">
          <cell r="C19">
            <v>74.34</v>
          </cell>
          <cell r="E19">
            <v>98.75</v>
          </cell>
        </row>
        <row r="20">
          <cell r="C20">
            <v>79.540000000000006</v>
          </cell>
          <cell r="E20">
            <v>90</v>
          </cell>
        </row>
        <row r="21">
          <cell r="C21">
            <v>79.23</v>
          </cell>
          <cell r="E21">
            <v>88.75</v>
          </cell>
        </row>
        <row r="22">
          <cell r="C22">
            <v>79.5</v>
          </cell>
          <cell r="E22">
            <v>87.5</v>
          </cell>
        </row>
        <row r="23">
          <cell r="C23">
            <v>77.819999999999993</v>
          </cell>
          <cell r="E23">
            <v>90</v>
          </cell>
        </row>
        <row r="24">
          <cell r="C24">
            <v>81.72</v>
          </cell>
          <cell r="E24">
            <v>83.75</v>
          </cell>
        </row>
        <row r="25">
          <cell r="C25">
            <v>82.1</v>
          </cell>
          <cell r="E25">
            <v>81.25</v>
          </cell>
        </row>
        <row r="26">
          <cell r="C26">
            <v>82.61</v>
          </cell>
          <cell r="E26">
            <v>80</v>
          </cell>
        </row>
        <row r="27">
          <cell r="C27">
            <v>73.36</v>
          </cell>
          <cell r="E27">
            <v>93.75</v>
          </cell>
        </row>
        <row r="28">
          <cell r="C28">
            <v>81.239999999999995</v>
          </cell>
          <cell r="E28">
            <v>78.75</v>
          </cell>
        </row>
        <row r="29">
          <cell r="C29">
            <v>76.22</v>
          </cell>
          <cell r="E29">
            <v>86.25</v>
          </cell>
        </row>
        <row r="30">
          <cell r="C30">
            <v>77.040000000000006</v>
          </cell>
          <cell r="E30">
            <v>85</v>
          </cell>
        </row>
        <row r="31">
          <cell r="C31">
            <v>82.28</v>
          </cell>
          <cell r="E31">
            <v>76.25</v>
          </cell>
        </row>
        <row r="32">
          <cell r="C32">
            <v>84.76</v>
          </cell>
          <cell r="E32">
            <v>72.5</v>
          </cell>
        </row>
        <row r="33">
          <cell r="C33">
            <v>80.400000000000006</v>
          </cell>
          <cell r="E33">
            <v>78.75</v>
          </cell>
        </row>
        <row r="34">
          <cell r="C34">
            <v>79.55</v>
          </cell>
          <cell r="E34">
            <v>80</v>
          </cell>
        </row>
      </sheetData>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L38"/>
  <sheetViews>
    <sheetView tabSelected="1" zoomScaleNormal="100" workbookViewId="0">
      <selection activeCell="B42" sqref="B42"/>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23" t="s">
        <v>0</v>
      </c>
      <c r="B1" s="23"/>
      <c r="C1" s="23"/>
      <c r="D1" s="23"/>
      <c r="E1" s="23"/>
      <c r="F1" s="23"/>
      <c r="G1" s="23"/>
      <c r="H1" s="23"/>
      <c r="I1" s="23"/>
      <c r="J1" s="23"/>
      <c r="K1" s="23"/>
      <c r="L1" s="23"/>
    </row>
    <row r="2" spans="1:12" ht="21" x14ac:dyDescent="0.35">
      <c r="A2" s="23" t="s">
        <v>1</v>
      </c>
      <c r="B2" s="23"/>
      <c r="C2" s="23"/>
      <c r="D2" s="23"/>
      <c r="E2" s="23"/>
      <c r="F2" s="23"/>
      <c r="G2" s="23"/>
      <c r="H2" s="23"/>
      <c r="I2" s="23"/>
      <c r="J2" s="23"/>
      <c r="K2" s="23"/>
      <c r="L2" s="23"/>
    </row>
    <row r="3" spans="1:12" ht="21" x14ac:dyDescent="0.35">
      <c r="A3" s="23" t="s">
        <v>25</v>
      </c>
      <c r="B3" s="23"/>
      <c r="C3" s="23"/>
      <c r="D3" s="23"/>
      <c r="E3" s="23"/>
      <c r="F3" s="23"/>
      <c r="G3" s="23"/>
      <c r="H3" s="23"/>
      <c r="I3" s="23"/>
      <c r="J3" s="23"/>
      <c r="K3" s="23"/>
      <c r="L3" s="23"/>
    </row>
    <row r="4" spans="1:12" ht="21" x14ac:dyDescent="0.35">
      <c r="A4" s="23" t="s">
        <v>26</v>
      </c>
      <c r="B4" s="23"/>
      <c r="C4" s="23"/>
      <c r="D4" s="23"/>
      <c r="E4" s="23"/>
      <c r="F4" s="23"/>
      <c r="G4" s="23"/>
      <c r="H4" s="23"/>
      <c r="I4" s="23"/>
      <c r="J4" s="23"/>
      <c r="K4" s="23"/>
      <c r="L4" s="23"/>
    </row>
    <row r="5" spans="1:12" ht="22.5" customHeight="1" x14ac:dyDescent="0.35">
      <c r="A5" s="23" t="s">
        <v>27</v>
      </c>
      <c r="B5" s="23"/>
      <c r="C5" s="23"/>
      <c r="D5" s="23"/>
      <c r="E5" s="23"/>
      <c r="F5" s="23"/>
      <c r="G5" s="23"/>
      <c r="H5" s="23"/>
      <c r="I5" s="23"/>
      <c r="J5" s="23"/>
      <c r="K5" s="23"/>
      <c r="L5" s="23"/>
    </row>
    <row r="6" spans="1:12" ht="8.25" customHeight="1" thickBot="1" x14ac:dyDescent="0.3">
      <c r="A6" s="2"/>
      <c r="B6" s="2"/>
      <c r="C6" s="2"/>
      <c r="D6" s="2"/>
      <c r="E6" s="2"/>
      <c r="F6" s="2"/>
      <c r="G6" s="2"/>
      <c r="H6" s="2"/>
      <c r="I6" s="2"/>
      <c r="J6" s="2"/>
      <c r="K6" s="2"/>
      <c r="L6" s="2"/>
    </row>
    <row r="7" spans="1:12" ht="43.5" customHeight="1" thickBot="1" x14ac:dyDescent="0.3">
      <c r="A7" s="5" t="s">
        <v>2</v>
      </c>
      <c r="B7" s="20" t="s">
        <v>1</v>
      </c>
      <c r="C7" s="20"/>
      <c r="D7" s="20"/>
      <c r="E7" s="10" t="s">
        <v>3</v>
      </c>
      <c r="F7" s="21">
        <v>43462</v>
      </c>
      <c r="G7" s="22"/>
      <c r="H7" s="22"/>
      <c r="I7" s="22"/>
      <c r="J7" s="22"/>
      <c r="K7" s="22"/>
      <c r="L7" s="22"/>
    </row>
    <row r="8" spans="1:12" ht="43.5" customHeight="1" thickBot="1" x14ac:dyDescent="0.3">
      <c r="A8" s="5" t="s">
        <v>15</v>
      </c>
      <c r="B8" s="20" t="s">
        <v>25</v>
      </c>
      <c r="C8" s="20"/>
      <c r="D8" s="20"/>
      <c r="E8" s="10" t="s">
        <v>4</v>
      </c>
      <c r="F8" s="21">
        <v>43476</v>
      </c>
      <c r="G8" s="22"/>
      <c r="H8" s="22"/>
      <c r="I8" s="22"/>
      <c r="J8" s="22"/>
      <c r="K8" s="22"/>
      <c r="L8" s="22"/>
    </row>
    <row r="9" spans="1:12" ht="43.5" customHeight="1" thickBot="1" x14ac:dyDescent="0.3">
      <c r="A9" s="5" t="s">
        <v>5</v>
      </c>
      <c r="B9" s="20" t="s">
        <v>28</v>
      </c>
      <c r="C9" s="20"/>
      <c r="D9" s="20"/>
      <c r="E9" s="10" t="s">
        <v>6</v>
      </c>
      <c r="F9" s="21">
        <v>43479</v>
      </c>
      <c r="G9" s="22"/>
      <c r="H9" s="22"/>
      <c r="I9" s="22"/>
      <c r="J9" s="22"/>
      <c r="K9" s="22"/>
      <c r="L9" s="22"/>
    </row>
    <row r="10" spans="1:12" ht="43.5" customHeight="1" thickBot="1" x14ac:dyDescent="0.3">
      <c r="A10" s="5" t="s">
        <v>7</v>
      </c>
      <c r="B10" s="20" t="s">
        <v>28</v>
      </c>
      <c r="C10" s="20"/>
      <c r="D10" s="20"/>
      <c r="E10" s="10" t="s">
        <v>8</v>
      </c>
      <c r="F10" s="21">
        <v>43486</v>
      </c>
      <c r="G10" s="22"/>
      <c r="H10" s="22"/>
      <c r="I10" s="22"/>
      <c r="J10" s="22"/>
      <c r="K10" s="22"/>
      <c r="L10" s="22"/>
    </row>
    <row r="11" spans="1:12" ht="43.5" customHeight="1" thickBot="1" x14ac:dyDescent="0.3">
      <c r="A11" s="5" t="s">
        <v>9</v>
      </c>
      <c r="B11" s="20" t="s">
        <v>29</v>
      </c>
      <c r="C11" s="20"/>
      <c r="D11" s="20"/>
      <c r="E11" s="10" t="s">
        <v>10</v>
      </c>
      <c r="F11" s="21">
        <v>43490</v>
      </c>
      <c r="G11" s="22"/>
      <c r="H11" s="22"/>
      <c r="I11" s="22"/>
      <c r="J11" s="22"/>
      <c r="K11" s="22"/>
      <c r="L11" s="22"/>
    </row>
    <row r="12" spans="1:12" ht="43.5" customHeight="1" thickBot="1" x14ac:dyDescent="0.3">
      <c r="A12" s="5" t="s">
        <v>11</v>
      </c>
      <c r="B12" s="20">
        <v>2</v>
      </c>
      <c r="C12" s="20"/>
      <c r="D12" s="20"/>
      <c r="E12" s="10" t="s">
        <v>12</v>
      </c>
      <c r="F12" s="22">
        <v>5</v>
      </c>
      <c r="G12" s="22"/>
      <c r="H12" s="22"/>
      <c r="I12" s="22"/>
      <c r="J12" s="22"/>
      <c r="K12" s="22"/>
      <c r="L12" s="22"/>
    </row>
    <row r="13" spans="1:12" ht="39.950000000000003" customHeight="1" thickBot="1" x14ac:dyDescent="0.3">
      <c r="A13" s="5" t="s">
        <v>13</v>
      </c>
      <c r="B13" s="20"/>
      <c r="C13" s="20"/>
      <c r="D13" s="20"/>
      <c r="E13" s="20"/>
      <c r="F13" s="20"/>
      <c r="G13" s="20"/>
      <c r="H13" s="20"/>
      <c r="I13" s="20"/>
      <c r="J13" s="20"/>
      <c r="K13" s="20"/>
      <c r="L13" s="20"/>
    </row>
    <row r="14" spans="1:12" ht="59.25" customHeight="1" thickBot="1" x14ac:dyDescent="0.3">
      <c r="A14" s="14" t="s">
        <v>16</v>
      </c>
      <c r="B14" s="5" t="s">
        <v>17</v>
      </c>
      <c r="C14" s="6" t="str">
        <f>'[1]FAK-YO-KONS. ÖNDEĞ. HESAPLAMA'!C14</f>
        <v>ALES
PUANI</v>
      </c>
      <c r="D14" s="6" t="s">
        <v>21</v>
      </c>
      <c r="E14" s="15" t="str">
        <f>'[1]FAK-YO-KONS. ÖNDEĞ. HESAPLAMA'!E14</f>
        <v>YDS PUANI</v>
      </c>
      <c r="F14" s="15" t="s">
        <v>22</v>
      </c>
      <c r="G14" s="17" t="s">
        <v>18</v>
      </c>
      <c r="H14" s="17" t="s">
        <v>19</v>
      </c>
      <c r="I14" s="12" t="s">
        <v>20</v>
      </c>
      <c r="J14" s="12" t="s">
        <v>23</v>
      </c>
      <c r="K14" s="7" t="s">
        <v>14</v>
      </c>
      <c r="L14" s="8" t="s">
        <v>24</v>
      </c>
    </row>
    <row r="15" spans="1:12" ht="54" customHeight="1" thickBot="1" x14ac:dyDescent="0.3">
      <c r="A15" s="3">
        <v>1</v>
      </c>
      <c r="B15" s="5" t="s">
        <v>41</v>
      </c>
      <c r="C15" s="4">
        <f>'[1]FAK-YO-KONS. ÖNDEĞ. HESAPLAMA'!C26</f>
        <v>82.61</v>
      </c>
      <c r="D15" s="4">
        <f t="shared" ref="D15:D34" si="0">C15*30/100</f>
        <v>24.783000000000001</v>
      </c>
      <c r="E15" s="16">
        <f>'[1]FAK-YO-KONS. ÖNDEĞ. HESAPLAMA'!E26</f>
        <v>80</v>
      </c>
      <c r="F15" s="16">
        <f t="shared" ref="F15:F34" si="1">E15*10/100</f>
        <v>8</v>
      </c>
      <c r="G15" s="11">
        <v>92.53</v>
      </c>
      <c r="H15" s="11">
        <f t="shared" ref="H15:H34" si="2">G15*30/100</f>
        <v>27.759</v>
      </c>
      <c r="I15" s="13">
        <v>95</v>
      </c>
      <c r="J15" s="13">
        <f t="shared" ref="J15:J34" si="3">I15*30/100</f>
        <v>28.5</v>
      </c>
      <c r="K15" s="18">
        <f t="shared" ref="K15:K34" si="4">SUM(D15,F15,H15,J15)</f>
        <v>89.042000000000002</v>
      </c>
      <c r="L15" s="9" t="s">
        <v>50</v>
      </c>
    </row>
    <row r="16" spans="1:12" ht="54" customHeight="1" thickBot="1" x14ac:dyDescent="0.3">
      <c r="A16" s="3">
        <v>2</v>
      </c>
      <c r="B16" s="5" t="s">
        <v>30</v>
      </c>
      <c r="C16" s="4">
        <f>'[1]FAK-YO-KONS. ÖNDEĞ. HESAPLAMA'!C15</f>
        <v>82.73</v>
      </c>
      <c r="D16" s="4">
        <f t="shared" si="0"/>
        <v>24.819000000000003</v>
      </c>
      <c r="E16" s="16">
        <f>'[1]FAK-YO-KONS. ÖNDEĞ. HESAPLAMA'!E15</f>
        <v>92.5</v>
      </c>
      <c r="F16" s="16">
        <f t="shared" si="1"/>
        <v>9.25</v>
      </c>
      <c r="G16" s="11">
        <v>84.36</v>
      </c>
      <c r="H16" s="11">
        <f t="shared" si="2"/>
        <v>25.308000000000003</v>
      </c>
      <c r="I16" s="13">
        <v>88</v>
      </c>
      <c r="J16" s="13">
        <f t="shared" si="3"/>
        <v>26.4</v>
      </c>
      <c r="K16" s="18">
        <f t="shared" si="4"/>
        <v>85.777000000000015</v>
      </c>
      <c r="L16" s="9" t="s">
        <v>50</v>
      </c>
    </row>
    <row r="17" spans="1:12" ht="54" customHeight="1" thickBot="1" x14ac:dyDescent="0.3">
      <c r="A17" s="3">
        <v>3</v>
      </c>
      <c r="B17" s="5" t="s">
        <v>45</v>
      </c>
      <c r="C17" s="4">
        <f>'[1]FAK-YO-KONS. ÖNDEĞ. HESAPLAMA'!C30</f>
        <v>77.040000000000006</v>
      </c>
      <c r="D17" s="4">
        <f t="shared" si="0"/>
        <v>23.112000000000002</v>
      </c>
      <c r="E17" s="16">
        <f>'[1]FAK-YO-KONS. ÖNDEĞ. HESAPLAMA'!E30</f>
        <v>85</v>
      </c>
      <c r="F17" s="16">
        <f t="shared" si="1"/>
        <v>8.5</v>
      </c>
      <c r="G17" s="11">
        <v>96.96</v>
      </c>
      <c r="H17" s="11">
        <f t="shared" si="2"/>
        <v>29.087999999999997</v>
      </c>
      <c r="I17" s="13">
        <v>80</v>
      </c>
      <c r="J17" s="13">
        <f t="shared" si="3"/>
        <v>24</v>
      </c>
      <c r="K17" s="18">
        <f t="shared" si="4"/>
        <v>84.7</v>
      </c>
      <c r="L17" s="9" t="s">
        <v>51</v>
      </c>
    </row>
    <row r="18" spans="1:12" ht="54" customHeight="1" thickBot="1" x14ac:dyDescent="0.3">
      <c r="A18" s="3">
        <v>4</v>
      </c>
      <c r="B18" s="5" t="s">
        <v>32</v>
      </c>
      <c r="C18" s="4">
        <f>'[1]FAK-YO-KONS. ÖNDEĞ. HESAPLAMA'!C17</f>
        <v>86.49</v>
      </c>
      <c r="D18" s="4">
        <f t="shared" si="0"/>
        <v>25.946999999999999</v>
      </c>
      <c r="E18" s="16">
        <f>'[1]FAK-YO-KONS. ÖNDEĞ. HESAPLAMA'!E17</f>
        <v>83.75</v>
      </c>
      <c r="F18" s="16">
        <f t="shared" si="1"/>
        <v>8.375</v>
      </c>
      <c r="G18" s="11">
        <v>83.66</v>
      </c>
      <c r="H18" s="11">
        <f t="shared" si="2"/>
        <v>25.097999999999999</v>
      </c>
      <c r="I18" s="13">
        <v>83</v>
      </c>
      <c r="J18" s="13">
        <f t="shared" si="3"/>
        <v>24.9</v>
      </c>
      <c r="K18" s="18">
        <f t="shared" si="4"/>
        <v>84.32</v>
      </c>
      <c r="L18" s="9" t="s">
        <v>51</v>
      </c>
    </row>
    <row r="19" spans="1:12" ht="54" customHeight="1" thickBot="1" x14ac:dyDescent="0.3">
      <c r="A19" s="3">
        <v>5</v>
      </c>
      <c r="B19" s="5" t="s">
        <v>37</v>
      </c>
      <c r="C19" s="4">
        <f>'[1]FAK-YO-KONS. ÖNDEĞ. HESAPLAMA'!C22</f>
        <v>79.5</v>
      </c>
      <c r="D19" s="4">
        <f t="shared" si="0"/>
        <v>23.85</v>
      </c>
      <c r="E19" s="16">
        <f>'[1]FAK-YO-KONS. ÖNDEĞ. HESAPLAMA'!E22</f>
        <v>87.5</v>
      </c>
      <c r="F19" s="16">
        <f t="shared" si="1"/>
        <v>8.75</v>
      </c>
      <c r="G19" s="11">
        <v>83.9</v>
      </c>
      <c r="H19" s="11">
        <f t="shared" si="2"/>
        <v>25.17</v>
      </c>
      <c r="I19" s="13">
        <v>87</v>
      </c>
      <c r="J19" s="13">
        <f t="shared" si="3"/>
        <v>26.1</v>
      </c>
      <c r="K19" s="18">
        <f t="shared" si="4"/>
        <v>83.87</v>
      </c>
      <c r="L19" s="19" t="s">
        <v>52</v>
      </c>
    </row>
    <row r="20" spans="1:12" ht="54" customHeight="1" thickBot="1" x14ac:dyDescent="0.3">
      <c r="A20" s="3">
        <v>6</v>
      </c>
      <c r="B20" s="5" t="s">
        <v>43</v>
      </c>
      <c r="C20" s="4">
        <f>'[1]FAK-YO-KONS. ÖNDEĞ. HESAPLAMA'!C28</f>
        <v>81.239999999999995</v>
      </c>
      <c r="D20" s="4">
        <f t="shared" si="0"/>
        <v>24.372</v>
      </c>
      <c r="E20" s="16">
        <f>'[1]FAK-YO-KONS. ÖNDEĞ. HESAPLAMA'!E28</f>
        <v>78.75</v>
      </c>
      <c r="F20" s="16">
        <f t="shared" si="1"/>
        <v>7.875</v>
      </c>
      <c r="G20" s="11">
        <v>84.83</v>
      </c>
      <c r="H20" s="11">
        <f t="shared" si="2"/>
        <v>25.449000000000002</v>
      </c>
      <c r="I20" s="13">
        <v>85</v>
      </c>
      <c r="J20" s="13">
        <f t="shared" si="3"/>
        <v>25.5</v>
      </c>
      <c r="K20" s="18">
        <f t="shared" si="4"/>
        <v>83.195999999999998</v>
      </c>
      <c r="L20" s="19" t="s">
        <v>52</v>
      </c>
    </row>
    <row r="21" spans="1:12" ht="54" customHeight="1" thickBot="1" x14ac:dyDescent="0.3">
      <c r="A21" s="3">
        <v>7</v>
      </c>
      <c r="B21" s="5" t="s">
        <v>34</v>
      </c>
      <c r="C21" s="4">
        <f>'[1]FAK-YO-KONS. ÖNDEĞ. HESAPLAMA'!C19</f>
        <v>74.34</v>
      </c>
      <c r="D21" s="4">
        <f t="shared" si="0"/>
        <v>22.302000000000003</v>
      </c>
      <c r="E21" s="16">
        <f>'[1]FAK-YO-KONS. ÖNDEĞ. HESAPLAMA'!E19</f>
        <v>98.75</v>
      </c>
      <c r="F21" s="16">
        <f t="shared" si="1"/>
        <v>9.875</v>
      </c>
      <c r="G21" s="11">
        <v>91.6</v>
      </c>
      <c r="H21" s="11">
        <f t="shared" si="2"/>
        <v>27.48</v>
      </c>
      <c r="I21" s="13">
        <v>75</v>
      </c>
      <c r="J21" s="13">
        <f t="shared" si="3"/>
        <v>22.5</v>
      </c>
      <c r="K21" s="18">
        <f t="shared" si="4"/>
        <v>82.157000000000011</v>
      </c>
      <c r="L21" s="19" t="s">
        <v>52</v>
      </c>
    </row>
    <row r="22" spans="1:12" ht="54" customHeight="1" thickBot="1" x14ac:dyDescent="0.3">
      <c r="A22" s="3">
        <v>8</v>
      </c>
      <c r="B22" s="5" t="s">
        <v>44</v>
      </c>
      <c r="C22" s="4">
        <f>'[1]FAK-YO-KONS. ÖNDEĞ. HESAPLAMA'!C29</f>
        <v>76.22</v>
      </c>
      <c r="D22" s="4">
        <f t="shared" si="0"/>
        <v>22.866</v>
      </c>
      <c r="E22" s="16">
        <f>'[1]FAK-YO-KONS. ÖNDEĞ. HESAPLAMA'!E29</f>
        <v>86.25</v>
      </c>
      <c r="F22" s="16">
        <f t="shared" si="1"/>
        <v>8.625</v>
      </c>
      <c r="G22" s="11">
        <v>86.7</v>
      </c>
      <c r="H22" s="11">
        <f t="shared" si="2"/>
        <v>26.01</v>
      </c>
      <c r="I22" s="13">
        <v>80</v>
      </c>
      <c r="J22" s="13">
        <f t="shared" si="3"/>
        <v>24</v>
      </c>
      <c r="K22" s="18">
        <f t="shared" si="4"/>
        <v>81.501000000000005</v>
      </c>
      <c r="L22" s="19" t="s">
        <v>52</v>
      </c>
    </row>
    <row r="23" spans="1:12" ht="54" customHeight="1" thickBot="1" x14ac:dyDescent="0.3">
      <c r="A23" s="3">
        <v>9</v>
      </c>
      <c r="B23" s="5" t="s">
        <v>31</v>
      </c>
      <c r="C23" s="4">
        <f>'[1]FAK-YO-KONS. ÖNDEĞ. HESAPLAMA'!C16</f>
        <v>85.74</v>
      </c>
      <c r="D23" s="4">
        <f t="shared" si="0"/>
        <v>25.721999999999998</v>
      </c>
      <c r="E23" s="16">
        <f>'[1]FAK-YO-KONS. ÖNDEĞ. HESAPLAMA'!E16</f>
        <v>85</v>
      </c>
      <c r="F23" s="16">
        <f t="shared" si="1"/>
        <v>8.5</v>
      </c>
      <c r="G23" s="11">
        <v>83.66</v>
      </c>
      <c r="H23" s="11">
        <f t="shared" si="2"/>
        <v>25.097999999999999</v>
      </c>
      <c r="I23" s="13">
        <v>72</v>
      </c>
      <c r="J23" s="13">
        <f t="shared" si="3"/>
        <v>21.6</v>
      </c>
      <c r="K23" s="18">
        <f t="shared" si="4"/>
        <v>80.919999999999987</v>
      </c>
      <c r="L23" s="19" t="s">
        <v>52</v>
      </c>
    </row>
    <row r="24" spans="1:12" ht="54" customHeight="1" thickBot="1" x14ac:dyDescent="0.3">
      <c r="A24" s="3">
        <v>10</v>
      </c>
      <c r="B24" s="5" t="s">
        <v>39</v>
      </c>
      <c r="C24" s="4">
        <f>'[1]FAK-YO-KONS. ÖNDEĞ. HESAPLAMA'!C24</f>
        <v>81.72</v>
      </c>
      <c r="D24" s="4">
        <f t="shared" si="0"/>
        <v>24.515999999999998</v>
      </c>
      <c r="E24" s="16">
        <f>'[1]FAK-YO-KONS. ÖNDEĞ. HESAPLAMA'!E24</f>
        <v>83.75</v>
      </c>
      <c r="F24" s="16">
        <f t="shared" si="1"/>
        <v>8.375</v>
      </c>
      <c r="G24" s="11">
        <v>88.56</v>
      </c>
      <c r="H24" s="11">
        <f t="shared" si="2"/>
        <v>26.568000000000001</v>
      </c>
      <c r="I24" s="13">
        <v>68</v>
      </c>
      <c r="J24" s="13">
        <f t="shared" si="3"/>
        <v>20.399999999999999</v>
      </c>
      <c r="K24" s="18">
        <f t="shared" si="4"/>
        <v>79.859000000000009</v>
      </c>
      <c r="L24" s="19" t="s">
        <v>52</v>
      </c>
    </row>
    <row r="25" spans="1:12" ht="54" customHeight="1" thickBot="1" x14ac:dyDescent="0.3">
      <c r="A25" s="3">
        <v>11</v>
      </c>
      <c r="B25" s="5" t="s">
        <v>46</v>
      </c>
      <c r="C25" s="4">
        <f>'[1]FAK-YO-KONS. ÖNDEĞ. HESAPLAMA'!C31</f>
        <v>82.28</v>
      </c>
      <c r="D25" s="4">
        <f t="shared" si="0"/>
        <v>24.684000000000001</v>
      </c>
      <c r="E25" s="16">
        <f>'[1]FAK-YO-KONS. ÖNDEĞ. HESAPLAMA'!E31</f>
        <v>76.25</v>
      </c>
      <c r="F25" s="16">
        <f t="shared" si="1"/>
        <v>7.625</v>
      </c>
      <c r="G25" s="11">
        <v>88.1</v>
      </c>
      <c r="H25" s="11">
        <f t="shared" si="2"/>
        <v>26.43</v>
      </c>
      <c r="I25" s="13">
        <v>70</v>
      </c>
      <c r="J25" s="13">
        <f t="shared" si="3"/>
        <v>21</v>
      </c>
      <c r="K25" s="18">
        <f t="shared" si="4"/>
        <v>79.739000000000004</v>
      </c>
      <c r="L25" s="19" t="s">
        <v>52</v>
      </c>
    </row>
    <row r="26" spans="1:12" ht="54" customHeight="1" thickBot="1" x14ac:dyDescent="0.3">
      <c r="A26" s="3">
        <v>12</v>
      </c>
      <c r="B26" s="5" t="s">
        <v>38</v>
      </c>
      <c r="C26" s="4">
        <f>'[1]FAK-YO-KONS. ÖNDEĞ. HESAPLAMA'!C23</f>
        <v>77.819999999999993</v>
      </c>
      <c r="D26" s="4">
        <f t="shared" si="0"/>
        <v>23.346</v>
      </c>
      <c r="E26" s="16">
        <f>'[1]FAK-YO-KONS. ÖNDEĞ. HESAPLAMA'!E23</f>
        <v>90</v>
      </c>
      <c r="F26" s="16">
        <f t="shared" si="1"/>
        <v>9</v>
      </c>
      <c r="G26" s="11">
        <v>79.7</v>
      </c>
      <c r="H26" s="11">
        <f t="shared" si="2"/>
        <v>23.91</v>
      </c>
      <c r="I26" s="13">
        <v>70</v>
      </c>
      <c r="J26" s="13">
        <f t="shared" si="3"/>
        <v>21</v>
      </c>
      <c r="K26" s="18">
        <f t="shared" si="4"/>
        <v>77.256</v>
      </c>
      <c r="L26" s="19" t="s">
        <v>52</v>
      </c>
    </row>
    <row r="27" spans="1:12" ht="54" customHeight="1" thickBot="1" x14ac:dyDescent="0.3">
      <c r="A27" s="3">
        <v>13</v>
      </c>
      <c r="B27" s="5" t="s">
        <v>33</v>
      </c>
      <c r="C27" s="4">
        <f>'[1]FAK-YO-KONS. ÖNDEĞ. HESAPLAMA'!C18</f>
        <v>80.040000000000006</v>
      </c>
      <c r="D27" s="4">
        <f t="shared" si="0"/>
        <v>24.012000000000004</v>
      </c>
      <c r="E27" s="16">
        <f>'[1]FAK-YO-KONS. ÖNDEĞ. HESAPLAMA'!E18</f>
        <v>91.25</v>
      </c>
      <c r="F27" s="16">
        <f t="shared" si="1"/>
        <v>9.125</v>
      </c>
      <c r="G27" s="11">
        <v>76.8</v>
      </c>
      <c r="H27" s="11">
        <f t="shared" si="2"/>
        <v>23.04</v>
      </c>
      <c r="I27" s="13">
        <v>62</v>
      </c>
      <c r="J27" s="13">
        <f t="shared" si="3"/>
        <v>18.600000000000001</v>
      </c>
      <c r="K27" s="18">
        <f t="shared" si="4"/>
        <v>74.777000000000001</v>
      </c>
      <c r="L27" s="19" t="s">
        <v>52</v>
      </c>
    </row>
    <row r="28" spans="1:12" ht="54" customHeight="1" thickBot="1" x14ac:dyDescent="0.3">
      <c r="A28" s="3">
        <v>14</v>
      </c>
      <c r="B28" s="5" t="s">
        <v>40</v>
      </c>
      <c r="C28" s="4">
        <f>'[1]FAK-YO-KONS. ÖNDEĞ. HESAPLAMA'!C25</f>
        <v>82.1</v>
      </c>
      <c r="D28" s="4">
        <f t="shared" si="0"/>
        <v>24.63</v>
      </c>
      <c r="E28" s="16">
        <f>'[1]FAK-YO-KONS. ÖNDEĞ. HESAPLAMA'!E25</f>
        <v>81.25</v>
      </c>
      <c r="F28" s="16">
        <f t="shared" si="1"/>
        <v>8.125</v>
      </c>
      <c r="G28" s="11">
        <v>69.66</v>
      </c>
      <c r="H28" s="11">
        <f t="shared" si="2"/>
        <v>20.897999999999996</v>
      </c>
      <c r="I28" s="13">
        <v>65</v>
      </c>
      <c r="J28" s="13">
        <f t="shared" si="3"/>
        <v>19.5</v>
      </c>
      <c r="K28" s="18">
        <f t="shared" si="4"/>
        <v>73.152999999999992</v>
      </c>
      <c r="L28" s="19" t="s">
        <v>52</v>
      </c>
    </row>
    <row r="29" spans="1:12" ht="54" customHeight="1" thickBot="1" x14ac:dyDescent="0.3">
      <c r="A29" s="3">
        <v>15</v>
      </c>
      <c r="B29" s="5" t="s">
        <v>36</v>
      </c>
      <c r="C29" s="4">
        <f>'[1]FAK-YO-KONS. ÖNDEĞ. HESAPLAMA'!C21</f>
        <v>79.23</v>
      </c>
      <c r="D29" s="4">
        <f t="shared" si="0"/>
        <v>23.769000000000002</v>
      </c>
      <c r="E29" s="16">
        <f>'[1]FAK-YO-KONS. ÖNDEĞ. HESAPLAMA'!E21</f>
        <v>88.75</v>
      </c>
      <c r="F29" s="16">
        <f t="shared" si="1"/>
        <v>8.875</v>
      </c>
      <c r="G29" s="11">
        <v>77.599999999999994</v>
      </c>
      <c r="H29" s="11">
        <f t="shared" si="2"/>
        <v>23.28</v>
      </c>
      <c r="I29" s="13">
        <v>52</v>
      </c>
      <c r="J29" s="13">
        <f t="shared" si="3"/>
        <v>15.6</v>
      </c>
      <c r="K29" s="18">
        <f t="shared" si="4"/>
        <v>71.524000000000001</v>
      </c>
      <c r="L29" s="19" t="s">
        <v>52</v>
      </c>
    </row>
    <row r="30" spans="1:12" ht="54" customHeight="1" thickBot="1" x14ac:dyDescent="0.3">
      <c r="A30" s="3">
        <v>16</v>
      </c>
      <c r="B30" s="5" t="s">
        <v>35</v>
      </c>
      <c r="C30" s="4">
        <f>'[1]FAK-YO-KONS. ÖNDEĞ. HESAPLAMA'!C20</f>
        <v>79.540000000000006</v>
      </c>
      <c r="D30" s="4">
        <f t="shared" si="0"/>
        <v>23.862000000000002</v>
      </c>
      <c r="E30" s="16">
        <f>'[1]FAK-YO-KONS. ÖNDEĞ. HESAPLAMA'!E20</f>
        <v>90</v>
      </c>
      <c r="F30" s="16">
        <f t="shared" si="1"/>
        <v>9</v>
      </c>
      <c r="G30" s="11">
        <v>87.4</v>
      </c>
      <c r="H30" s="11">
        <f t="shared" si="2"/>
        <v>26.22</v>
      </c>
      <c r="I30" s="13">
        <v>35</v>
      </c>
      <c r="J30" s="13">
        <f t="shared" si="3"/>
        <v>10.5</v>
      </c>
      <c r="K30" s="18">
        <f t="shared" si="4"/>
        <v>69.581999999999994</v>
      </c>
      <c r="L30" s="19" t="s">
        <v>52</v>
      </c>
    </row>
    <row r="31" spans="1:12" ht="54" customHeight="1" thickBot="1" x14ac:dyDescent="0.3">
      <c r="A31" s="3">
        <v>17</v>
      </c>
      <c r="B31" s="5" t="s">
        <v>42</v>
      </c>
      <c r="C31" s="4">
        <f>'[1]FAK-YO-KONS. ÖNDEĞ. HESAPLAMA'!C27</f>
        <v>73.36</v>
      </c>
      <c r="D31" s="4">
        <f t="shared" si="0"/>
        <v>22.008000000000003</v>
      </c>
      <c r="E31" s="16">
        <f>'[1]FAK-YO-KONS. ÖNDEĞ. HESAPLAMA'!E27</f>
        <v>93.75</v>
      </c>
      <c r="F31" s="16">
        <f t="shared" si="1"/>
        <v>9.375</v>
      </c>
      <c r="G31" s="11">
        <v>79.7</v>
      </c>
      <c r="H31" s="11">
        <f t="shared" si="2"/>
        <v>23.91</v>
      </c>
      <c r="I31" s="13">
        <v>40</v>
      </c>
      <c r="J31" s="13">
        <f t="shared" si="3"/>
        <v>12</v>
      </c>
      <c r="K31" s="18">
        <f t="shared" si="4"/>
        <v>67.293000000000006</v>
      </c>
      <c r="L31" s="19" t="s">
        <v>52</v>
      </c>
    </row>
    <row r="32" spans="1:12" ht="54" customHeight="1" thickBot="1" x14ac:dyDescent="0.3">
      <c r="A32" s="3">
        <v>18</v>
      </c>
      <c r="B32" s="5" t="s">
        <v>47</v>
      </c>
      <c r="C32" s="4">
        <f>'[1]FAK-YO-KONS. ÖNDEĞ. HESAPLAMA'!C32</f>
        <v>84.76</v>
      </c>
      <c r="D32" s="4">
        <f t="shared" si="0"/>
        <v>25.428000000000001</v>
      </c>
      <c r="E32" s="16">
        <f>'[1]FAK-YO-KONS. ÖNDEĞ. HESAPLAMA'!E32</f>
        <v>72.5</v>
      </c>
      <c r="F32" s="16">
        <f t="shared" si="1"/>
        <v>7.25</v>
      </c>
      <c r="G32" s="11">
        <v>92.3</v>
      </c>
      <c r="H32" s="11">
        <f t="shared" si="2"/>
        <v>27.69</v>
      </c>
      <c r="I32" s="13"/>
      <c r="J32" s="13">
        <f t="shared" si="3"/>
        <v>0</v>
      </c>
      <c r="K32" s="18">
        <f t="shared" si="4"/>
        <v>60.367999999999995</v>
      </c>
      <c r="L32" s="19" t="s">
        <v>53</v>
      </c>
    </row>
    <row r="33" spans="1:12" ht="54" customHeight="1" thickBot="1" x14ac:dyDescent="0.3">
      <c r="A33" s="3">
        <v>19</v>
      </c>
      <c r="B33" s="5" t="s">
        <v>48</v>
      </c>
      <c r="C33" s="4">
        <f>'[1]FAK-YO-KONS. ÖNDEĞ. HESAPLAMA'!C33</f>
        <v>80.400000000000006</v>
      </c>
      <c r="D33" s="4">
        <f t="shared" si="0"/>
        <v>24.12</v>
      </c>
      <c r="E33" s="16">
        <f>'[1]FAK-YO-KONS. ÖNDEĞ. HESAPLAMA'!E33</f>
        <v>78.75</v>
      </c>
      <c r="F33" s="16">
        <f t="shared" si="1"/>
        <v>7.875</v>
      </c>
      <c r="G33" s="11">
        <v>81.150000000000006</v>
      </c>
      <c r="H33" s="11">
        <f t="shared" si="2"/>
        <v>24.344999999999999</v>
      </c>
      <c r="I33" s="13"/>
      <c r="J33" s="13">
        <f t="shared" si="3"/>
        <v>0</v>
      </c>
      <c r="K33" s="18">
        <f t="shared" si="4"/>
        <v>56.34</v>
      </c>
      <c r="L33" s="19" t="s">
        <v>53</v>
      </c>
    </row>
    <row r="34" spans="1:12" ht="54" customHeight="1" thickBot="1" x14ac:dyDescent="0.3">
      <c r="A34" s="3">
        <v>20</v>
      </c>
      <c r="B34" s="5" t="s">
        <v>49</v>
      </c>
      <c r="C34" s="4">
        <f>'[1]FAK-YO-KONS. ÖNDEĞ. HESAPLAMA'!C34</f>
        <v>79.55</v>
      </c>
      <c r="D34" s="4">
        <f t="shared" si="0"/>
        <v>23.864999999999998</v>
      </c>
      <c r="E34" s="16">
        <f>'[1]FAK-YO-KONS. ÖNDEĞ. HESAPLAMA'!E34</f>
        <v>80</v>
      </c>
      <c r="F34" s="16">
        <f t="shared" si="1"/>
        <v>8</v>
      </c>
      <c r="G34" s="11">
        <v>74.099999999999994</v>
      </c>
      <c r="H34" s="11">
        <f t="shared" si="2"/>
        <v>22.23</v>
      </c>
      <c r="I34" s="13"/>
      <c r="J34" s="13">
        <f t="shared" si="3"/>
        <v>0</v>
      </c>
      <c r="K34" s="18">
        <f t="shared" si="4"/>
        <v>54.094999999999999</v>
      </c>
      <c r="L34" s="19" t="s">
        <v>53</v>
      </c>
    </row>
    <row r="35" spans="1:12" ht="103.5" customHeight="1" x14ac:dyDescent="0.25">
      <c r="A35" s="24" t="s">
        <v>54</v>
      </c>
      <c r="B35" s="24"/>
      <c r="C35" s="24"/>
      <c r="D35" s="24"/>
      <c r="E35" s="24"/>
      <c r="F35" s="24"/>
      <c r="G35" s="24"/>
      <c r="H35" s="24"/>
      <c r="I35" s="24"/>
      <c r="J35" s="24"/>
      <c r="K35" s="24"/>
      <c r="L35" s="24"/>
    </row>
    <row r="36" spans="1:12" ht="18.75" customHeight="1" x14ac:dyDescent="0.25"/>
    <row r="37" spans="1:12" ht="18.75" customHeight="1" x14ac:dyDescent="0.25"/>
    <row r="38" spans="1:12" ht="15" customHeight="1" x14ac:dyDescent="0.25"/>
  </sheetData>
  <sortState ref="A15:L34">
    <sortCondition descending="1" ref="K34"/>
  </sortState>
  <mergeCells count="19">
    <mergeCell ref="A1:L1"/>
    <mergeCell ref="A2:L2"/>
    <mergeCell ref="A3:L3"/>
    <mergeCell ref="A4:L4"/>
    <mergeCell ref="A5:L5"/>
    <mergeCell ref="F12:L12"/>
    <mergeCell ref="A35:L35"/>
    <mergeCell ref="B13:L13"/>
    <mergeCell ref="B7:D7"/>
    <mergeCell ref="B8:D8"/>
    <mergeCell ref="B9:D9"/>
    <mergeCell ref="B10:D10"/>
    <mergeCell ref="B11:D11"/>
    <mergeCell ref="B12:D12"/>
    <mergeCell ref="F7:L7"/>
    <mergeCell ref="F8:L8"/>
    <mergeCell ref="F9:L9"/>
    <mergeCell ref="F10:L10"/>
    <mergeCell ref="F11:L11"/>
  </mergeCells>
  <conditionalFormatting sqref="B17:B34">
    <cfRule type="cellIs" dxfId="4" priority="10" operator="equal">
      <formula>0</formula>
    </cfRule>
  </conditionalFormatting>
  <conditionalFormatting sqref="B16">
    <cfRule type="cellIs" dxfId="3" priority="7" operator="equal">
      <formula>0</formula>
    </cfRule>
  </conditionalFormatting>
  <conditionalFormatting sqref="B15">
    <cfRule type="cellIs" dxfId="2" priority="8" operator="equal">
      <formula>0</formula>
    </cfRule>
  </conditionalFormatting>
  <conditionalFormatting sqref="E7 A7:B13">
    <cfRule type="cellIs" dxfId="1" priority="2" operator="equal">
      <formula>0</formula>
    </cfRule>
  </conditionalFormatting>
  <conditionalFormatting sqref="E8:E12">
    <cfRule type="cellIs" dxfId="0" priority="1" operator="equal">
      <formula>0</formula>
    </cfRule>
  </conditionalFormatting>
  <pageMargins left="0.23622047244094491" right="0.23622047244094491" top="0.74803149606299213" bottom="0.74803149606299213" header="0.31496062992125984" footer="0.31496062992125984"/>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2019-01-25T10:23:46Z</dcterms:modified>
</cp:coreProperties>
</file>